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60" windowWidth="26835" windowHeight="10290"/>
  </bookViews>
  <sheets>
    <sheet name="Example 16-25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E97" i="1"/>
  <c r="E98"/>
  <c r="D97"/>
  <c r="D98"/>
  <c r="C97"/>
  <c r="C98"/>
  <c r="C96"/>
  <c r="E90"/>
  <c r="E96" s="1"/>
  <c r="D90"/>
  <c r="D96" s="1"/>
  <c r="C90"/>
  <c r="B98"/>
  <c r="B97"/>
  <c r="B99" s="1"/>
  <c r="B90"/>
  <c r="B96" s="1"/>
  <c r="B91"/>
  <c r="B43"/>
  <c r="B44"/>
  <c r="D99" l="1"/>
  <c r="E99"/>
  <c r="C99"/>
</calcChain>
</file>

<file path=xl/sharedStrings.xml><?xml version="1.0" encoding="utf-8"?>
<sst xmlns="http://schemas.openxmlformats.org/spreadsheetml/2006/main" count="59" uniqueCount="51">
  <si>
    <t xml:space="preserve">pump is used for handling oil with a specific gravity of 0.9 and a viscosity of 1000SSU (220cSt) </t>
  </si>
  <si>
    <t>at the pumping temperature, develop the performance curve of the same pump for oil.</t>
  </si>
  <si>
    <t>Solution</t>
  </si>
  <si>
    <t xml:space="preserve">Draw a vertical line until it intercepts 31 m head </t>
  </si>
  <si>
    <t xml:space="preserve">Then a horizontal line along the capacity axis until it intercepts 1000 SSU (220cSt) viscosity parallel lines. </t>
  </si>
  <si>
    <t xml:space="preserve">The efficiency </t>
  </si>
  <si>
    <t xml:space="preserve"> (from efficiency vs capacity curve for water) = 0.76 </t>
  </si>
  <si>
    <t>Viscosity of oil, µ = 220 cSt</t>
  </si>
  <si>
    <t>The corresponding capacity, head and efficiency are:</t>
  </si>
  <si>
    <t>= 0.645 x 0.76 = 0.4902</t>
  </si>
  <si>
    <t>The power required by the pump when it handles the oil is:</t>
  </si>
  <si>
    <t>H, m</t>
  </si>
  <si>
    <t>P, kW</t>
  </si>
  <si>
    <r>
      <t>with 170m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 xml:space="preserve">/h capacity, the pump efficiency is a maximum at 86%. Tabulate capacity, head and </t>
    </r>
  </si>
  <si>
    <r>
      <t>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 capacity is obtained as follows:</t>
    </r>
  </si>
  <si>
    <r>
      <t>factors at C</t>
    </r>
    <r>
      <rPr>
        <vertAlign val="subscript"/>
        <sz val="14"/>
        <color theme="1"/>
        <rFont val="Times New Roman"/>
        <family val="1"/>
      </rPr>
      <t>E</t>
    </r>
    <r>
      <rPr>
        <sz val="14"/>
        <color theme="1"/>
        <rFont val="Times New Roman"/>
        <family val="1"/>
      </rPr>
      <t>, C</t>
    </r>
    <r>
      <rPr>
        <vertAlign val="subscript"/>
        <sz val="14"/>
        <color theme="1"/>
        <rFont val="Times New Roman"/>
        <family val="1"/>
      </rPr>
      <t>Q</t>
    </r>
    <r>
      <rPr>
        <sz val="14"/>
        <color theme="1"/>
        <rFont val="Times New Roman"/>
        <family val="1"/>
      </rPr>
      <t xml:space="preserve"> and C</t>
    </r>
    <r>
      <rPr>
        <vertAlign val="subscript"/>
        <sz val="14"/>
        <color theme="1"/>
        <rFont val="Times New Roman"/>
        <family val="1"/>
      </rPr>
      <t>H</t>
    </r>
    <r>
      <rPr>
        <sz val="14"/>
        <color theme="1"/>
        <rFont val="Times New Roman"/>
        <family val="1"/>
      </rPr>
      <t xml:space="preserve"> (0.6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, 0.8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, 1.0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 xml:space="preserve"> and 1.2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) respectively.</t>
    </r>
  </si>
  <si>
    <r>
      <t>C</t>
    </r>
    <r>
      <rPr>
        <vertAlign val="subscript"/>
        <sz val="14"/>
        <color theme="1"/>
        <rFont val="Times New Roman"/>
        <family val="1"/>
      </rPr>
      <t>E</t>
    </r>
  </si>
  <si>
    <r>
      <t>C</t>
    </r>
    <r>
      <rPr>
        <vertAlign val="subscript"/>
        <sz val="14"/>
        <color theme="1"/>
        <rFont val="Times New Roman"/>
        <family val="1"/>
      </rPr>
      <t>Q</t>
    </r>
  </si>
  <si>
    <r>
      <t>C</t>
    </r>
    <r>
      <rPr>
        <vertAlign val="subscript"/>
        <sz val="14"/>
        <color theme="1"/>
        <rFont val="Times New Roman"/>
        <family val="1"/>
      </rPr>
      <t>H</t>
    </r>
  </si>
  <si>
    <r>
      <t>= 0.96 (for 0.6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)</t>
    </r>
  </si>
  <si>
    <r>
      <t>C</t>
    </r>
    <r>
      <rPr>
        <vertAlign val="subscript"/>
        <sz val="14"/>
        <color theme="1"/>
        <rFont val="Times New Roman"/>
        <family val="1"/>
      </rPr>
      <t>H</t>
    </r>
    <r>
      <rPr>
        <sz val="14"/>
        <color theme="1"/>
        <rFont val="Times New Roman"/>
        <family val="1"/>
      </rPr>
      <t xml:space="preserve"> </t>
    </r>
  </si>
  <si>
    <r>
      <t>= 0.94 (for 0.8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)</t>
    </r>
  </si>
  <si>
    <r>
      <t>= 0.92 (for 1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)</t>
    </r>
  </si>
  <si>
    <r>
      <t>= 0.895 (for 1.2 x Q</t>
    </r>
    <r>
      <rPr>
        <vertAlign val="subscript"/>
        <sz val="14"/>
        <color theme="1"/>
        <rFont val="Times New Roman"/>
        <family val="1"/>
      </rPr>
      <t>N</t>
    </r>
    <r>
      <rPr>
        <sz val="14"/>
        <color theme="1"/>
        <rFont val="Times New Roman"/>
        <family val="1"/>
      </rPr>
      <t>)</t>
    </r>
  </si>
  <si>
    <r>
      <t>For 0.6 x Q</t>
    </r>
    <r>
      <rPr>
        <vertAlign val="subscript"/>
        <sz val="14"/>
        <color theme="1"/>
        <rFont val="Times New Roman"/>
        <family val="1"/>
      </rPr>
      <t>NW</t>
    </r>
    <r>
      <rPr>
        <sz val="14"/>
        <color theme="1"/>
        <rFont val="Times New Roman"/>
        <family val="1"/>
      </rPr>
      <t xml:space="preserve"> calculations</t>
    </r>
  </si>
  <si>
    <r>
      <t>Q</t>
    </r>
    <r>
      <rPr>
        <vertAlign val="subscript"/>
        <sz val="14"/>
        <color theme="1"/>
        <rFont val="Times New Roman"/>
        <family val="1"/>
      </rPr>
      <t>NW</t>
    </r>
    <r>
      <rPr>
        <sz val="14"/>
        <color theme="1"/>
        <rFont val="Times New Roman"/>
        <family val="1"/>
      </rPr>
      <t xml:space="preserve"> = 170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</si>
  <si>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0.6 x Q</t>
    </r>
    <r>
      <rPr>
        <vertAlign val="subscript"/>
        <sz val="14"/>
        <color theme="1"/>
        <rFont val="Times New Roman"/>
        <family val="1"/>
      </rPr>
      <t>NW</t>
    </r>
    <r>
      <rPr>
        <sz val="14"/>
        <color theme="1"/>
        <rFont val="Times New Roman"/>
        <family val="1"/>
      </rPr>
      <t xml:space="preserve"> = 0.6 x 170 = 102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</si>
  <si>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The head H</t>
    </r>
    <r>
      <rPr>
        <vertAlign val="subscript"/>
        <sz val="14"/>
        <color theme="1"/>
        <rFont val="Times New Roman"/>
        <family val="1"/>
      </rPr>
      <t>w</t>
    </r>
    <r>
      <rPr>
        <sz val="14"/>
        <color theme="1"/>
        <rFont val="Times New Roman"/>
        <family val="1"/>
      </rPr>
      <t xml:space="preserve"> (from head vs capacity curve for water) = 34.62 m</t>
    </r>
  </si>
  <si>
    <r>
      <t>Q</t>
    </r>
    <r>
      <rPr>
        <vertAlign val="subscript"/>
        <sz val="14"/>
        <color theme="1"/>
        <rFont val="Times New Roman"/>
        <family val="1"/>
      </rPr>
      <t>oil</t>
    </r>
    <r>
      <rPr>
        <sz val="14"/>
        <color theme="1"/>
        <rFont val="Times New Roman"/>
        <family val="1"/>
      </rPr>
      <t xml:space="preserve"> = C</t>
    </r>
    <r>
      <rPr>
        <vertAlign val="subscript"/>
        <sz val="14"/>
        <color theme="1"/>
        <rFont val="Times New Roman"/>
        <family val="1"/>
      </rPr>
      <t>Q</t>
    </r>
    <r>
      <rPr>
        <sz val="14"/>
        <color theme="1"/>
        <rFont val="Times New Roman"/>
        <family val="1"/>
      </rPr>
      <t xml:space="preserve"> x Q</t>
    </r>
    <r>
      <rPr>
        <vertAlign val="subscript"/>
        <sz val="14"/>
        <color theme="1"/>
        <rFont val="Times New Roman"/>
        <family val="1"/>
      </rPr>
      <t>W</t>
    </r>
    <r>
      <rPr>
        <sz val="14"/>
        <color theme="1"/>
        <rFont val="Times New Roman"/>
        <family val="1"/>
      </rPr>
      <t xml:space="preserve"> = 0.95 x 102 = 96.9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</si>
  <si>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H</t>
    </r>
    <r>
      <rPr>
        <vertAlign val="subscript"/>
        <sz val="14"/>
        <color theme="1"/>
        <rFont val="Times New Roman"/>
        <family val="1"/>
      </rPr>
      <t>oil</t>
    </r>
    <r>
      <rPr>
        <sz val="14"/>
        <color theme="1"/>
        <rFont val="Times New Roman"/>
        <family val="1"/>
      </rPr>
      <t xml:space="preserve"> = C</t>
    </r>
    <r>
      <rPr>
        <vertAlign val="subscript"/>
        <sz val="14"/>
        <color theme="1"/>
        <rFont val="Times New Roman"/>
        <family val="1"/>
      </rPr>
      <t>H</t>
    </r>
    <r>
      <rPr>
        <sz val="14"/>
        <color theme="1"/>
        <rFont val="Times New Roman"/>
        <family val="1"/>
      </rPr>
      <t xml:space="preserve"> x H</t>
    </r>
    <r>
      <rPr>
        <vertAlign val="subscript"/>
        <sz val="14"/>
        <color theme="1"/>
        <rFont val="Times New Roman"/>
        <family val="1"/>
      </rPr>
      <t>W</t>
    </r>
    <r>
      <rPr>
        <sz val="14"/>
        <color theme="1"/>
        <rFont val="Times New Roman"/>
        <family val="1"/>
      </rPr>
      <t xml:space="preserve"> = 0.96 x 34.62 = 33.235 m</t>
    </r>
  </si>
  <si>
    <t xml:space="preserve">Example 16-25.  Revised Performance Calculations of Centrifugal Pump for Handling Oil by A.K. Coker </t>
  </si>
  <si>
    <r>
      <t>0.6 x Q</t>
    </r>
    <r>
      <rPr>
        <vertAlign val="subscript"/>
        <sz val="14"/>
        <color theme="1"/>
        <rFont val="Times New Roman"/>
        <family val="1"/>
      </rPr>
      <t>NW</t>
    </r>
  </si>
  <si>
    <r>
      <t>0.8 x Q</t>
    </r>
    <r>
      <rPr>
        <vertAlign val="subscript"/>
        <sz val="14"/>
        <color theme="1"/>
        <rFont val="Times New Roman"/>
        <family val="1"/>
      </rPr>
      <t>NW</t>
    </r>
  </si>
  <si>
    <r>
      <t>1.0 x Q</t>
    </r>
    <r>
      <rPr>
        <vertAlign val="subscript"/>
        <sz val="14"/>
        <color theme="1"/>
        <rFont val="Times New Roman"/>
        <family val="1"/>
      </rPr>
      <t>NW</t>
    </r>
  </si>
  <si>
    <r>
      <t>1.2 x Q</t>
    </r>
    <r>
      <rPr>
        <vertAlign val="subscript"/>
        <sz val="14"/>
        <color theme="1"/>
        <rFont val="Times New Roman"/>
        <family val="1"/>
      </rPr>
      <t>NW</t>
    </r>
  </si>
  <si>
    <r>
      <t>Q,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</si>
  <si>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Q</t>
    </r>
    <r>
      <rPr>
        <vertAlign val="subscript"/>
        <sz val="14"/>
        <color theme="1"/>
        <rFont val="Times New Roman"/>
        <family val="1"/>
      </rPr>
      <t>oil</t>
    </r>
    <r>
      <rPr>
        <sz val="14"/>
        <color theme="1"/>
        <rFont val="Times New Roman"/>
        <family val="1"/>
      </rPr>
      <t>,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</si>
  <si>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H</t>
    </r>
    <r>
      <rPr>
        <vertAlign val="subscript"/>
        <sz val="14"/>
        <color theme="1"/>
        <rFont val="Times New Roman"/>
        <family val="1"/>
      </rPr>
      <t>oil</t>
    </r>
    <r>
      <rPr>
        <sz val="14"/>
        <color theme="1"/>
        <rFont val="Times New Roman"/>
        <family val="1"/>
      </rPr>
      <t>, m</t>
    </r>
  </si>
  <si>
    <r>
      <rPr>
        <sz val="14"/>
        <color theme="1"/>
        <rFont val="Calibri"/>
        <family val="2"/>
      </rPr>
      <t>η</t>
    </r>
    <r>
      <rPr>
        <vertAlign val="subscript"/>
        <sz val="14"/>
        <color theme="1"/>
        <rFont val="Calibri"/>
        <family val="2"/>
      </rPr>
      <t>oil</t>
    </r>
  </si>
  <si>
    <r>
      <t>Q</t>
    </r>
    <r>
      <rPr>
        <vertAlign val="subscript"/>
        <sz val="14"/>
        <color theme="1"/>
        <rFont val="Times New Roman"/>
        <family val="1"/>
      </rPr>
      <t>NW</t>
    </r>
    <r>
      <rPr>
        <sz val="14"/>
        <color theme="1"/>
        <rFont val="Times New Roman"/>
        <family val="1"/>
      </rPr>
      <t>,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</t>
    </r>
  </si>
  <si>
    <r>
      <t>Density of oil, kg/m</t>
    </r>
    <r>
      <rPr>
        <vertAlign val="superscript"/>
        <sz val="14"/>
        <color theme="1"/>
        <rFont val="Times New Roman"/>
        <family val="1"/>
      </rPr>
      <t>3</t>
    </r>
  </si>
  <si>
    <r>
      <t>η</t>
    </r>
    <r>
      <rPr>
        <vertAlign val="subscript"/>
        <sz val="14"/>
        <color theme="1"/>
        <rFont val="Calibri"/>
        <family val="2"/>
      </rPr>
      <t>W</t>
    </r>
  </si>
  <si>
    <t xml:space="preserve">Figure 16-62 shows the performance curve of a centrifugal pump operated on water.  If the same </t>
  </si>
  <si>
    <t>Figure 16-59c.  Performance Correction Chart (Source: The Hydraulic Institute, USA)</t>
  </si>
  <si>
    <t>Figure 16-62.  Sample performance curve</t>
  </si>
  <si>
    <t xml:space="preserve">Using Figures 16 - 59c and 16-62, the Revised Performance of Centrifugal Pump for Handling Oil </t>
  </si>
  <si>
    <r>
      <t>Using Figure 16-62 for water, locate the best efficiency point (BEP), it is 170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 xml:space="preserve">/h.  For water </t>
    </r>
  </si>
  <si>
    <r>
      <t>efficiency for 0.6 x 170, 0.8 x 170, and 1.2 x 170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/h.  From Figure 16-62, at 170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 xml:space="preserve">/h, the </t>
    </r>
  </si>
  <si>
    <t xml:space="preserve">head developed by the pump is 31m.  Using Figure 16-59c, the viscosity correction factor at 170 </t>
  </si>
  <si>
    <t xml:space="preserve">Then draw a vertical line to the correction factors scale on Figure 16-59c, and read the correction </t>
  </si>
  <si>
    <r>
      <t>Using 102 m</t>
    </r>
    <r>
      <rPr>
        <vertAlign val="superscript"/>
        <sz val="14"/>
        <color theme="1"/>
        <rFont val="Times New Roman"/>
        <family val="1"/>
      </rPr>
      <t>3</t>
    </r>
    <r>
      <rPr>
        <sz val="14"/>
        <color theme="1"/>
        <rFont val="Times New Roman"/>
        <family val="1"/>
      </rPr>
      <t>/h from Figure 16 – 62,</t>
    </r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</si>
</sst>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vertAlign val="superscript"/>
      <sz val="14"/>
      <color theme="1"/>
      <name val="Times New Roman"/>
      <family val="1"/>
    </font>
    <font>
      <vertAlign val="subscript"/>
      <sz val="14"/>
      <color theme="1"/>
      <name val="Times New Roman"/>
      <family val="1"/>
    </font>
    <font>
      <sz val="14"/>
      <color theme="1"/>
      <name val="Calibri"/>
      <family val="2"/>
    </font>
    <font>
      <vertAlign val="subscript"/>
      <sz val="14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2" borderId="5" xfId="0" applyFont="1" applyFill="1" applyBorder="1"/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6" fillId="2" borderId="8" xfId="0" applyFont="1" applyFill="1" applyBorder="1"/>
    <xf numFmtId="0" fontId="3" fillId="2" borderId="10" xfId="0" applyFont="1" applyFill="1" applyBorder="1"/>
    <xf numFmtId="0" fontId="3" fillId="2" borderId="1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wmf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304799</xdr:colOff>
      <xdr:row>40</xdr:row>
      <xdr:rowOff>28575</xdr:rowOff>
    </xdr:from>
    <xdr:to>
      <xdr:col>20</xdr:col>
      <xdr:colOff>76200</xdr:colOff>
      <xdr:row>68</xdr:row>
      <xdr:rowOff>9525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15349" y="9744075"/>
          <a:ext cx="7696201" cy="7105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333374</xdr:colOff>
      <xdr:row>73</xdr:row>
      <xdr:rowOff>104776</xdr:rowOff>
    </xdr:from>
    <xdr:to>
      <xdr:col>18</xdr:col>
      <xdr:colOff>285749</xdr:colOff>
      <xdr:row>93</xdr:row>
      <xdr:rowOff>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43924" y="18154651"/>
          <a:ext cx="6657975" cy="48768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4D26"/>
      </a:dk2>
      <a:lt2>
        <a:srgbClr val="FFFF00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00"/>
  <sheetViews>
    <sheetView tabSelected="1" workbookViewId="0">
      <selection activeCell="E62" sqref="E62"/>
    </sheetView>
  </sheetViews>
  <sheetFormatPr defaultRowHeight="15"/>
  <cols>
    <col min="1" max="1" width="25.7109375" customWidth="1"/>
    <col min="2" max="2" width="27.85546875" customWidth="1"/>
    <col min="3" max="3" width="14.5703125" customWidth="1"/>
    <col min="4" max="4" width="16.85546875" customWidth="1"/>
    <col min="5" max="5" width="19.85546875" customWidth="1"/>
  </cols>
  <sheetData>
    <row r="1" spans="1:6" ht="18.75">
      <c r="A1" s="1" t="s">
        <v>30</v>
      </c>
      <c r="B1" s="3"/>
      <c r="C1" s="3"/>
      <c r="D1" s="3"/>
      <c r="E1" s="3"/>
      <c r="F1" s="3"/>
    </row>
    <row r="2" spans="1:6" ht="18.75">
      <c r="B2" s="3"/>
      <c r="C2" s="3"/>
      <c r="D2" s="3"/>
      <c r="E2" s="3"/>
      <c r="F2" s="3"/>
    </row>
    <row r="3" spans="1:6" ht="18.75">
      <c r="A3" s="1"/>
      <c r="B3" s="3"/>
      <c r="C3" s="3"/>
      <c r="D3" s="3"/>
      <c r="E3" s="3"/>
      <c r="F3" s="3"/>
    </row>
    <row r="4" spans="1:6" ht="18.75">
      <c r="A4" s="3" t="s">
        <v>42</v>
      </c>
      <c r="B4" s="3"/>
      <c r="C4" s="3"/>
      <c r="D4" s="3"/>
      <c r="E4" s="3"/>
      <c r="F4" s="3"/>
    </row>
    <row r="5" spans="1:6" ht="18.75">
      <c r="A5" s="3"/>
      <c r="B5" s="3"/>
      <c r="C5" s="3"/>
      <c r="D5" s="3"/>
      <c r="E5" s="3"/>
      <c r="F5" s="3"/>
    </row>
    <row r="6" spans="1:6" ht="18.75">
      <c r="A6" s="3" t="s">
        <v>0</v>
      </c>
      <c r="B6" s="3"/>
      <c r="C6" s="3"/>
      <c r="D6" s="3"/>
      <c r="E6" s="3"/>
      <c r="F6" s="3"/>
    </row>
    <row r="7" spans="1:6" ht="18.75">
      <c r="A7" s="3"/>
      <c r="B7" s="3"/>
      <c r="C7" s="3"/>
      <c r="D7" s="3"/>
      <c r="E7" s="3"/>
      <c r="F7" s="3"/>
    </row>
    <row r="8" spans="1:6" ht="18.75">
      <c r="A8" s="3" t="s">
        <v>1</v>
      </c>
      <c r="B8" s="3"/>
      <c r="C8" s="3"/>
      <c r="D8" s="3"/>
      <c r="E8" s="3"/>
      <c r="F8" s="3"/>
    </row>
    <row r="9" spans="1:6" ht="18.75">
      <c r="F9" s="3"/>
    </row>
    <row r="10" spans="1:6" ht="18.75">
      <c r="F10" s="3"/>
    </row>
    <row r="11" spans="1:6" ht="18.75">
      <c r="F11" s="3"/>
    </row>
    <row r="12" spans="1:6" ht="18.75">
      <c r="A12" s="3"/>
      <c r="B12" s="3"/>
      <c r="C12" s="3"/>
      <c r="D12" s="3"/>
      <c r="E12" s="3"/>
      <c r="F12" s="3"/>
    </row>
    <row r="13" spans="1:6" ht="18.75">
      <c r="A13" s="3"/>
      <c r="B13" s="3"/>
      <c r="C13" s="3"/>
      <c r="D13" s="3"/>
      <c r="E13" s="3"/>
      <c r="F13" s="3"/>
    </row>
    <row r="14" spans="1:6" ht="18.75">
      <c r="A14" s="1" t="s">
        <v>2</v>
      </c>
      <c r="B14" s="3"/>
      <c r="C14" s="3"/>
      <c r="D14" s="3"/>
      <c r="E14" s="3"/>
      <c r="F14" s="3"/>
    </row>
    <row r="15" spans="1:6" ht="18.75">
      <c r="A15" s="3"/>
      <c r="B15" s="3"/>
      <c r="C15" s="3"/>
      <c r="D15" s="3"/>
      <c r="E15" s="3"/>
      <c r="F15" s="3"/>
    </row>
    <row r="16" spans="1:6" ht="18.75">
      <c r="A16" s="3" t="s">
        <v>42</v>
      </c>
      <c r="B16" s="3"/>
      <c r="C16" s="3"/>
      <c r="D16" s="3"/>
      <c r="E16" s="3"/>
      <c r="F16" s="3"/>
    </row>
    <row r="17" spans="1:6" ht="18.75">
      <c r="A17" s="3"/>
      <c r="B17" s="3"/>
      <c r="C17" s="3"/>
      <c r="D17" s="3"/>
      <c r="E17" s="3"/>
      <c r="F17" s="3"/>
    </row>
    <row r="18" spans="1:6" ht="18.75">
      <c r="A18" s="3" t="s">
        <v>0</v>
      </c>
      <c r="B18" s="3"/>
      <c r="C18" s="3"/>
      <c r="D18" s="3"/>
      <c r="E18" s="3"/>
      <c r="F18" s="3"/>
    </row>
    <row r="19" spans="1:6" ht="18.75">
      <c r="A19" s="3"/>
      <c r="B19" s="3"/>
      <c r="C19" s="3"/>
      <c r="D19" s="3"/>
      <c r="E19" s="3"/>
      <c r="F19" s="3"/>
    </row>
    <row r="20" spans="1:6" ht="18.75">
      <c r="A20" s="3"/>
      <c r="B20" s="3"/>
      <c r="C20" s="3"/>
      <c r="D20" s="3"/>
      <c r="E20" s="3"/>
      <c r="F20" s="3"/>
    </row>
    <row r="21" spans="1:6" ht="18.75">
      <c r="A21" s="3" t="s">
        <v>1</v>
      </c>
      <c r="B21" s="3"/>
      <c r="C21" s="3"/>
      <c r="D21" s="3"/>
      <c r="E21" s="3"/>
      <c r="F21" s="3"/>
    </row>
    <row r="22" spans="1:6" ht="18.75">
      <c r="A22" s="3"/>
      <c r="B22" s="3"/>
      <c r="C22" s="3"/>
      <c r="D22" s="3"/>
      <c r="E22" s="3"/>
      <c r="F22" s="3"/>
    </row>
    <row r="23" spans="1:6" ht="18.75">
      <c r="A23" s="3"/>
      <c r="B23" s="3"/>
      <c r="C23" s="3"/>
      <c r="D23" s="3"/>
      <c r="E23" s="3"/>
      <c r="F23" s="3"/>
    </row>
    <row r="24" spans="1:6" ht="22.5">
      <c r="A24" s="3" t="s">
        <v>46</v>
      </c>
      <c r="B24" s="3"/>
      <c r="C24" s="3"/>
      <c r="D24" s="3"/>
      <c r="E24" s="3"/>
      <c r="F24" s="3"/>
    </row>
    <row r="25" spans="1:6" ht="18.75">
      <c r="A25" s="3"/>
      <c r="B25" s="3"/>
      <c r="C25" s="3"/>
      <c r="D25" s="3"/>
      <c r="E25" s="3"/>
      <c r="F25" s="3"/>
    </row>
    <row r="26" spans="1:6" ht="22.5">
      <c r="A26" s="3" t="s">
        <v>13</v>
      </c>
      <c r="B26" s="3"/>
      <c r="C26" s="3"/>
      <c r="D26" s="3"/>
      <c r="E26" s="3"/>
      <c r="F26" s="3"/>
    </row>
    <row r="27" spans="1:6" ht="18.75">
      <c r="A27" s="3"/>
      <c r="B27" s="3"/>
      <c r="C27" s="3"/>
      <c r="D27" s="3"/>
      <c r="E27" s="3"/>
      <c r="F27" s="3"/>
    </row>
    <row r="28" spans="1:6" ht="22.5">
      <c r="A28" s="3" t="s">
        <v>47</v>
      </c>
      <c r="B28" s="3"/>
      <c r="C28" s="3"/>
      <c r="D28" s="3"/>
      <c r="E28" s="3"/>
      <c r="F28" s="3"/>
    </row>
    <row r="29" spans="1:6" ht="18.75">
      <c r="A29" s="3"/>
      <c r="B29" s="3"/>
      <c r="C29" s="3"/>
      <c r="D29" s="3"/>
      <c r="E29" s="3"/>
      <c r="F29" s="3"/>
    </row>
    <row r="30" spans="1:6" ht="18.75">
      <c r="A30" s="3" t="s">
        <v>48</v>
      </c>
      <c r="B30" s="3"/>
      <c r="C30" s="3"/>
      <c r="D30" s="3"/>
      <c r="E30" s="3"/>
      <c r="F30" s="3"/>
    </row>
    <row r="31" spans="1:6" ht="18.75">
      <c r="A31" s="3"/>
      <c r="B31" s="3"/>
      <c r="C31" s="3"/>
      <c r="D31" s="3"/>
      <c r="E31" s="3"/>
      <c r="F31" s="3"/>
    </row>
    <row r="32" spans="1:6" ht="22.5">
      <c r="A32" s="3" t="s">
        <v>14</v>
      </c>
      <c r="B32" s="3"/>
      <c r="C32" s="3"/>
      <c r="D32" s="3"/>
      <c r="E32" s="3"/>
      <c r="F32" s="3"/>
    </row>
    <row r="33" spans="1:20" ht="18.75">
      <c r="A33" s="3"/>
      <c r="B33" s="3"/>
      <c r="C33" s="3"/>
      <c r="D33" s="3"/>
      <c r="E33" s="3"/>
      <c r="F33" s="3"/>
    </row>
    <row r="34" spans="1:20" ht="18.75">
      <c r="A34" s="3"/>
      <c r="B34" s="3"/>
      <c r="C34" s="3"/>
      <c r="D34" s="3"/>
      <c r="E34" s="3"/>
      <c r="F34" s="3"/>
    </row>
    <row r="35" spans="1:20" ht="18.75">
      <c r="A35" s="3" t="s">
        <v>3</v>
      </c>
      <c r="B35" s="3"/>
      <c r="C35" s="3"/>
      <c r="D35" s="3"/>
      <c r="E35" s="3"/>
      <c r="F35" s="3"/>
    </row>
    <row r="36" spans="1:20" ht="18.75">
      <c r="A36" s="3"/>
      <c r="B36" s="3"/>
      <c r="C36" s="3"/>
      <c r="D36" s="3"/>
      <c r="E36" s="3"/>
      <c r="F36" s="3"/>
    </row>
    <row r="37" spans="1:20" ht="18.75">
      <c r="A37" s="3" t="s">
        <v>4</v>
      </c>
      <c r="B37" s="3"/>
      <c r="C37" s="3"/>
      <c r="D37" s="3"/>
      <c r="E37" s="3"/>
      <c r="F37" s="3"/>
    </row>
    <row r="38" spans="1:20" ht="18.75">
      <c r="A38" s="3"/>
      <c r="B38" s="3"/>
      <c r="C38" s="3"/>
      <c r="D38" s="3"/>
      <c r="E38" s="3"/>
      <c r="F38" s="3"/>
    </row>
    <row r="39" spans="1:20" ht="18.75">
      <c r="A39" s="3" t="s">
        <v>49</v>
      </c>
      <c r="B39" s="3"/>
      <c r="C39" s="3"/>
      <c r="D39" s="3"/>
      <c r="E39" s="3"/>
      <c r="F39" s="3"/>
    </row>
    <row r="40" spans="1:20" ht="18.75">
      <c r="A40" s="3"/>
      <c r="B40" s="3"/>
      <c r="C40" s="3"/>
      <c r="D40" s="3"/>
      <c r="E40" s="3"/>
      <c r="F40" s="3"/>
    </row>
    <row r="41" spans="1:20" ht="20.25">
      <c r="A41" s="3" t="s">
        <v>15</v>
      </c>
      <c r="B41" s="3"/>
      <c r="C41" s="3"/>
      <c r="D41" s="3"/>
      <c r="E41" s="3"/>
      <c r="F41" s="3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</row>
    <row r="42" spans="1:20" ht="19.5" thickBot="1">
      <c r="A42" s="3"/>
      <c r="B42" s="3"/>
      <c r="C42" s="3"/>
      <c r="D42" s="3"/>
      <c r="E42" s="3"/>
      <c r="F42" s="3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</row>
    <row r="43" spans="1:20" ht="21" thickBot="1">
      <c r="A43" s="4" t="s">
        <v>16</v>
      </c>
      <c r="B43" s="6">
        <f xml:space="preserve"> 0.645</f>
        <v>0.64500000000000002</v>
      </c>
      <c r="C43" s="3"/>
      <c r="D43" s="3"/>
      <c r="E43" s="3"/>
      <c r="F43" s="3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</row>
    <row r="44" spans="1:20" ht="21" thickBot="1">
      <c r="A44" s="5" t="s">
        <v>17</v>
      </c>
      <c r="B44" s="7">
        <f xml:space="preserve"> 0.95</f>
        <v>0.95</v>
      </c>
      <c r="C44" s="3"/>
      <c r="D44" s="3"/>
      <c r="E44" s="3"/>
      <c r="F44" s="3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</row>
    <row r="45" spans="1:20" ht="21" thickBot="1">
      <c r="A45" s="5" t="s">
        <v>18</v>
      </c>
      <c r="B45" s="7" t="s">
        <v>19</v>
      </c>
      <c r="C45" s="3"/>
      <c r="D45" s="3"/>
      <c r="E45" s="3"/>
      <c r="F45" s="3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</row>
    <row r="46" spans="1:20" ht="21" thickBot="1">
      <c r="A46" s="5" t="s">
        <v>20</v>
      </c>
      <c r="B46" s="7" t="s">
        <v>21</v>
      </c>
      <c r="C46" s="3"/>
      <c r="D46" s="3"/>
      <c r="E46" s="3"/>
      <c r="F46" s="3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</row>
    <row r="47" spans="1:20" ht="21" thickBot="1">
      <c r="A47" s="5" t="s">
        <v>18</v>
      </c>
      <c r="B47" s="7" t="s">
        <v>22</v>
      </c>
      <c r="C47" s="3"/>
      <c r="D47" s="3"/>
      <c r="E47" s="3"/>
      <c r="F47" s="3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</row>
    <row r="48" spans="1:20" ht="21" thickBot="1">
      <c r="A48" s="5" t="s">
        <v>18</v>
      </c>
      <c r="B48" s="7" t="s">
        <v>23</v>
      </c>
      <c r="C48" s="3"/>
      <c r="D48" s="3"/>
      <c r="E48" s="3"/>
      <c r="F48" s="3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</row>
    <row r="49" spans="1:20" ht="18.75">
      <c r="A49" s="3"/>
      <c r="B49" s="3"/>
      <c r="C49" s="3"/>
      <c r="D49" s="3"/>
      <c r="E49" s="3"/>
      <c r="F49" s="3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</row>
    <row r="50" spans="1:20" ht="18.75">
      <c r="A50" s="3"/>
      <c r="B50" s="3"/>
      <c r="C50" s="3"/>
      <c r="D50" s="3"/>
      <c r="E50" s="3"/>
      <c r="F50" s="3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</row>
    <row r="51" spans="1:20" ht="20.25">
      <c r="A51" s="3" t="s">
        <v>24</v>
      </c>
      <c r="B51" s="3"/>
      <c r="C51" s="3"/>
      <c r="D51" s="3"/>
      <c r="E51" s="3"/>
      <c r="F51" s="3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</row>
    <row r="52" spans="1:20" ht="18.75">
      <c r="A52" s="3"/>
      <c r="B52" s="3"/>
      <c r="C52" s="3"/>
      <c r="D52" s="3"/>
      <c r="E52" s="3"/>
      <c r="F52" s="3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0" ht="23.25">
      <c r="A53" s="3" t="s">
        <v>25</v>
      </c>
      <c r="B53" s="3"/>
      <c r="C53" s="3"/>
      <c r="D53" s="3"/>
      <c r="E53" s="3"/>
      <c r="F53" s="3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0" ht="18.75">
      <c r="A54" s="3"/>
      <c r="B54" s="3"/>
      <c r="C54" s="3"/>
      <c r="D54" s="3"/>
      <c r="E54" s="3"/>
      <c r="F54" s="3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0" ht="23.25">
      <c r="A55" s="3" t="s">
        <v>26</v>
      </c>
      <c r="B55" s="3"/>
      <c r="C55" s="3"/>
      <c r="D55" s="3"/>
      <c r="E55" s="3"/>
      <c r="F55" s="3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0" ht="18.75">
      <c r="A56" s="1"/>
      <c r="B56" s="3"/>
      <c r="C56" s="3"/>
      <c r="D56" s="3"/>
      <c r="E56" s="3"/>
      <c r="F56" s="3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0" ht="22.5">
      <c r="A57" s="3" t="s">
        <v>50</v>
      </c>
      <c r="B57" s="3"/>
      <c r="C57" s="3"/>
      <c r="D57" s="3"/>
      <c r="E57" s="3"/>
      <c r="F57" s="3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0" ht="18.75">
      <c r="A58" s="3"/>
      <c r="B58" s="3"/>
      <c r="C58" s="3"/>
      <c r="D58" s="3"/>
      <c r="E58" s="3"/>
      <c r="F58" s="3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0" ht="20.25">
      <c r="A59" s="3" t="s">
        <v>27</v>
      </c>
      <c r="B59" s="3"/>
      <c r="C59" s="3"/>
      <c r="D59" s="3"/>
      <c r="E59" s="3"/>
      <c r="F59" s="3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0" ht="18.75">
      <c r="A60" s="3"/>
      <c r="B60" s="3"/>
      <c r="C60" s="3"/>
      <c r="D60" s="3"/>
      <c r="E60" s="3"/>
      <c r="F60" s="3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0" ht="18.75">
      <c r="A61" s="3" t="s">
        <v>5</v>
      </c>
      <c r="B61" s="3"/>
      <c r="C61" s="3"/>
      <c r="D61" s="3"/>
      <c r="E61" s="3"/>
      <c r="F61" s="3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0" ht="18.75">
      <c r="B62" s="3" t="s">
        <v>6</v>
      </c>
      <c r="C62" s="3"/>
      <c r="D62" s="3"/>
      <c r="E62" s="3"/>
      <c r="F62" s="3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0" ht="18.75">
      <c r="A63" s="3"/>
      <c r="B63" s="3"/>
      <c r="C63" s="3"/>
      <c r="D63" s="3"/>
      <c r="E63" s="3"/>
      <c r="F63" s="3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0" ht="18.75">
      <c r="A64" s="3" t="s">
        <v>7</v>
      </c>
      <c r="B64" s="3"/>
      <c r="C64" s="3"/>
      <c r="D64" s="3"/>
      <c r="E64" s="3"/>
      <c r="F64" s="3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1:20" ht="18.75">
      <c r="A65" s="3"/>
      <c r="B65" s="3"/>
      <c r="C65" s="3"/>
      <c r="D65" s="3"/>
      <c r="E65" s="3"/>
      <c r="F65" s="3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1:20" ht="18.75">
      <c r="A66" s="3" t="s">
        <v>8</v>
      </c>
      <c r="B66" s="3"/>
      <c r="C66" s="3"/>
      <c r="D66" s="3"/>
      <c r="E66" s="3"/>
      <c r="F66" s="3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1:20" ht="18.75">
      <c r="A67" s="3"/>
      <c r="B67" s="3"/>
      <c r="C67" s="3"/>
      <c r="D67" s="3"/>
      <c r="E67" s="3"/>
      <c r="F67" s="3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1:20" ht="23.25">
      <c r="A68" s="3" t="s">
        <v>28</v>
      </c>
      <c r="B68" s="3"/>
      <c r="C68" s="3"/>
      <c r="D68" s="3"/>
      <c r="E68" s="3"/>
      <c r="F68" s="3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1:20" ht="18.75">
      <c r="A69" s="3"/>
      <c r="B69" s="3"/>
      <c r="C69" s="3"/>
      <c r="D69" s="3"/>
      <c r="E69" s="3"/>
      <c r="F69" s="3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</row>
    <row r="70" spans="1:20" ht="20.25">
      <c r="A70" s="3" t="s">
        <v>29</v>
      </c>
      <c r="B70" s="3"/>
      <c r="C70" s="3"/>
      <c r="D70" s="3"/>
      <c r="E70" s="3"/>
      <c r="F70" s="3"/>
    </row>
    <row r="71" spans="1:20" ht="18.75">
      <c r="A71" s="3"/>
      <c r="B71" s="3"/>
      <c r="C71" s="3"/>
      <c r="D71" s="3"/>
      <c r="E71" s="3"/>
      <c r="F71" s="3"/>
      <c r="J71" s="2" t="s">
        <v>43</v>
      </c>
    </row>
    <row r="72" spans="1:20" ht="18.75">
      <c r="B72" s="3" t="s">
        <v>9</v>
      </c>
      <c r="D72" s="3"/>
      <c r="E72" s="3"/>
      <c r="F72" s="3"/>
    </row>
    <row r="73" spans="1:20" ht="18.75">
      <c r="A73" s="3"/>
      <c r="B73" s="3"/>
      <c r="C73" s="3"/>
      <c r="D73" s="3"/>
      <c r="E73" s="3"/>
      <c r="F73" s="3"/>
    </row>
    <row r="74" spans="1:20" ht="18.75">
      <c r="A74" s="3"/>
      <c r="B74" s="3"/>
      <c r="C74" s="3"/>
      <c r="D74" s="3"/>
      <c r="E74" s="3"/>
      <c r="F74" s="3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  <row r="75" spans="1:20" ht="18.75">
      <c r="A75" s="3" t="s">
        <v>10</v>
      </c>
      <c r="B75" s="3"/>
      <c r="C75" s="3"/>
      <c r="D75" s="3"/>
      <c r="E75" s="3"/>
      <c r="F75" s="3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</row>
    <row r="76" spans="1:20" ht="18.75">
      <c r="A76" s="3"/>
      <c r="B76" s="3"/>
      <c r="C76" s="3"/>
      <c r="D76" s="3"/>
      <c r="E76" s="3"/>
      <c r="F76" s="3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</row>
    <row r="77" spans="1:20" ht="18.75">
      <c r="A77" s="3"/>
      <c r="B77" s="3"/>
      <c r="C77" s="3"/>
      <c r="D77" s="3"/>
      <c r="E77" s="3"/>
      <c r="F77" s="3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</row>
    <row r="78" spans="1:20" ht="18.75">
      <c r="A78" s="3"/>
      <c r="B78" s="3"/>
      <c r="C78" s="3"/>
      <c r="D78" s="3"/>
      <c r="E78" s="3"/>
      <c r="F78" s="3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</row>
    <row r="79" spans="1:20" ht="18.75">
      <c r="A79" s="3"/>
      <c r="B79" s="3"/>
      <c r="C79" s="3"/>
      <c r="D79" s="3"/>
      <c r="E79" s="3"/>
      <c r="F79" s="3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</row>
    <row r="80" spans="1:20" ht="18.75">
      <c r="A80" s="3"/>
      <c r="B80" s="3"/>
      <c r="C80" s="3"/>
      <c r="D80" s="3"/>
      <c r="E80" s="3"/>
      <c r="F80" s="3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</row>
    <row r="81" spans="1:19" ht="18.75">
      <c r="A81" s="3"/>
      <c r="B81" s="3"/>
      <c r="C81" s="3"/>
      <c r="D81" s="3"/>
      <c r="E81" s="3"/>
      <c r="F81" s="3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</row>
    <row r="82" spans="1:19" ht="23.25">
      <c r="A82" s="3" t="s">
        <v>39</v>
      </c>
      <c r="B82" s="3">
        <v>170</v>
      </c>
      <c r="C82" s="3"/>
      <c r="D82" s="3"/>
      <c r="E82" s="3"/>
      <c r="F82" s="3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</row>
    <row r="83" spans="1:19" ht="22.5">
      <c r="A83" s="3" t="s">
        <v>40</v>
      </c>
      <c r="B83" s="3">
        <v>900</v>
      </c>
      <c r="C83" s="3"/>
      <c r="D83" s="3"/>
      <c r="E83" s="3"/>
      <c r="F83" s="3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</row>
    <row r="84" spans="1:19" ht="18.75">
      <c r="A84" s="3"/>
      <c r="B84" s="3"/>
      <c r="C84" s="3"/>
      <c r="D84" s="3"/>
      <c r="E84" s="3"/>
      <c r="F84" s="3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</row>
    <row r="85" spans="1:19" ht="18.75">
      <c r="A85" s="3"/>
      <c r="B85" s="3"/>
      <c r="C85" s="3"/>
      <c r="D85" s="3"/>
      <c r="E85" s="3"/>
      <c r="F85" s="3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</row>
    <row r="86" spans="1:19" ht="18.75">
      <c r="A86" s="3" t="s">
        <v>45</v>
      </c>
      <c r="B86" s="3"/>
      <c r="C86" s="3"/>
      <c r="D86" s="3"/>
      <c r="E86" s="3"/>
      <c r="F86" s="3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</row>
    <row r="87" spans="1:19" ht="19.5" thickBot="1">
      <c r="A87" s="3"/>
      <c r="B87" s="3"/>
      <c r="C87" s="3"/>
      <c r="D87" s="3"/>
      <c r="E87" s="3"/>
      <c r="F87" s="3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</row>
    <row r="88" spans="1:19" ht="20.25">
      <c r="A88" s="8"/>
      <c r="B88" s="9" t="s">
        <v>31</v>
      </c>
      <c r="C88" s="9" t="s">
        <v>32</v>
      </c>
      <c r="D88" s="9" t="s">
        <v>33</v>
      </c>
      <c r="E88" s="10" t="s">
        <v>34</v>
      </c>
      <c r="F88" s="3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</row>
    <row r="89" spans="1:19" ht="18.75">
      <c r="A89" s="11"/>
      <c r="B89" s="12"/>
      <c r="C89" s="12"/>
      <c r="D89" s="12"/>
      <c r="E89" s="13"/>
      <c r="F89" s="3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</row>
    <row r="90" spans="1:19" ht="22.5">
      <c r="A90" s="11" t="s">
        <v>35</v>
      </c>
      <c r="B90" s="12">
        <f>0.6 *B82</f>
        <v>102</v>
      </c>
      <c r="C90" s="12">
        <f>0.8*B82</f>
        <v>136</v>
      </c>
      <c r="D90" s="12">
        <f>1*B82</f>
        <v>170</v>
      </c>
      <c r="E90" s="13">
        <f>1.2*B82</f>
        <v>204</v>
      </c>
      <c r="F90" s="3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</row>
    <row r="91" spans="1:19" ht="18.75">
      <c r="A91" s="11" t="s">
        <v>11</v>
      </c>
      <c r="B91" s="12">
        <f>34.62</f>
        <v>34.619999999999997</v>
      </c>
      <c r="C91" s="12">
        <v>33.21</v>
      </c>
      <c r="D91" s="12">
        <v>31</v>
      </c>
      <c r="E91" s="13">
        <v>27.3</v>
      </c>
      <c r="F91" s="3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</row>
    <row r="92" spans="1:19" ht="20.25">
      <c r="A92" s="14" t="s">
        <v>41</v>
      </c>
      <c r="B92" s="12">
        <v>0.76</v>
      </c>
      <c r="C92" s="12">
        <v>0.84</v>
      </c>
      <c r="D92" s="12">
        <v>0.86</v>
      </c>
      <c r="E92" s="13">
        <v>0.85</v>
      </c>
      <c r="F92" s="3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</row>
    <row r="93" spans="1:19" ht="20.25">
      <c r="A93" s="11" t="s">
        <v>17</v>
      </c>
      <c r="B93" s="12">
        <v>0.95</v>
      </c>
      <c r="C93" s="12">
        <v>0.95</v>
      </c>
      <c r="D93" s="12">
        <v>0.95</v>
      </c>
      <c r="E93" s="13">
        <v>0.95</v>
      </c>
      <c r="F93" s="3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</row>
    <row r="94" spans="1:19" ht="20.25">
      <c r="A94" s="11" t="s">
        <v>18</v>
      </c>
      <c r="B94" s="12">
        <v>0.96</v>
      </c>
      <c r="C94" s="12">
        <v>0.94</v>
      </c>
      <c r="D94" s="12">
        <v>0.92</v>
      </c>
      <c r="E94" s="13">
        <v>0.89500000000000002</v>
      </c>
      <c r="F94" s="3"/>
    </row>
    <row r="95" spans="1:19" ht="20.25">
      <c r="A95" s="11" t="s">
        <v>16</v>
      </c>
      <c r="B95" s="12">
        <v>0.64500000000000002</v>
      </c>
      <c r="C95" s="12">
        <v>0.64500000000000002</v>
      </c>
      <c r="D95" s="12">
        <v>0.64500000000000002</v>
      </c>
      <c r="E95" s="13">
        <v>0.64500000000000002</v>
      </c>
      <c r="F95" s="3"/>
      <c r="J95" s="2" t="s">
        <v>44</v>
      </c>
    </row>
    <row r="96" spans="1:19" ht="23.25">
      <c r="A96" s="11" t="s">
        <v>36</v>
      </c>
      <c r="B96" s="12">
        <f t="shared" ref="B96:E98" si="0">B93*B90</f>
        <v>96.899999999999991</v>
      </c>
      <c r="C96" s="12">
        <f t="shared" si="0"/>
        <v>129.19999999999999</v>
      </c>
      <c r="D96" s="12">
        <f t="shared" si="0"/>
        <v>161.5</v>
      </c>
      <c r="E96" s="13">
        <f t="shared" si="0"/>
        <v>193.79999999999998</v>
      </c>
      <c r="F96" s="3"/>
    </row>
    <row r="97" spans="1:6" ht="20.25">
      <c r="A97" s="11" t="s">
        <v>37</v>
      </c>
      <c r="B97" s="12">
        <f t="shared" si="0"/>
        <v>33.235199999999999</v>
      </c>
      <c r="C97" s="12">
        <f t="shared" si="0"/>
        <v>31.217399999999998</v>
      </c>
      <c r="D97" s="12">
        <f t="shared" si="0"/>
        <v>28.52</v>
      </c>
      <c r="E97" s="13">
        <f t="shared" si="0"/>
        <v>24.433500000000002</v>
      </c>
      <c r="F97" s="3"/>
    </row>
    <row r="98" spans="1:6" ht="20.25">
      <c r="A98" s="14" t="s">
        <v>38</v>
      </c>
      <c r="B98" s="12">
        <f t="shared" si="0"/>
        <v>0.49020000000000002</v>
      </c>
      <c r="C98" s="12">
        <f t="shared" si="0"/>
        <v>0.54179999999999995</v>
      </c>
      <c r="D98" s="12">
        <f t="shared" si="0"/>
        <v>0.55469999999999997</v>
      </c>
      <c r="E98" s="13">
        <f t="shared" si="0"/>
        <v>0.54825000000000002</v>
      </c>
      <c r="F98" s="3"/>
    </row>
    <row r="99" spans="1:6" ht="19.5" thickBot="1">
      <c r="A99" s="15" t="s">
        <v>12</v>
      </c>
      <c r="B99" s="16">
        <f>ROUND((B97*B96*$B$83)/(3.67*10^5*B98),2)</f>
        <v>16.11</v>
      </c>
      <c r="C99" s="16">
        <f>ROUND((C97*C96*$B$83)/(3.67*10^5*C98),2)</f>
        <v>18.260000000000002</v>
      </c>
      <c r="D99" s="16">
        <f>ROUND((D97*D96*$B$83)/(3.67*10^5*D98),2)</f>
        <v>20.36</v>
      </c>
      <c r="E99" s="17">
        <f>ROUND((E97*E96*$B$83)/(3.67*10^5*E98),2)</f>
        <v>21.18</v>
      </c>
      <c r="F99" s="3"/>
    </row>
    <row r="100" spans="1:6" ht="18.75">
      <c r="A100" s="3"/>
      <c r="B100" s="3"/>
      <c r="C100" s="3"/>
      <c r="D100" s="3"/>
      <c r="E100" s="3"/>
      <c r="F100" s="3"/>
    </row>
  </sheetData>
  <pageMargins left="0.7" right="0.7" top="0.75" bottom="0.75" header="0.3" footer="0.3"/>
  <drawing r:id="rId1"/>
  <legacyDrawing r:id="rId2"/>
  <oleObjects>
    <oleObject progId="Equation.DSMT4" shapeId="1026" r:id="rId3"/>
    <oleObject progId="Equation.DSMT4" shapeId="1029" r:id="rId4"/>
    <oleObject progId="Equation.DSMT4" shapeId="1030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Example 16-25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2018-03-03T01:45:02Z</dcterms:created>
  <dcterms:modified xsi:type="dcterms:W3CDTF">2018-05-07T12:04:06Z</dcterms:modified>
</cp:coreProperties>
</file>